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6345" activeTab="0"/>
  </bookViews>
  <sheets>
    <sheet name="Aravete2013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<sst xmlns="http://schemas.openxmlformats.org/spreadsheetml/2006/main" count="98" uniqueCount="71">
  <si>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Võistleja</t>
  </si>
  <si>
    <t>Võistluse käik</t>
  </si>
  <si>
    <t>Saavutatud tulemused</t>
  </si>
  <si>
    <t>Nimi</t>
  </si>
  <si>
    <t>Klubi</t>
  </si>
  <si>
    <t>Sünniaasta</t>
  </si>
  <si>
    <t>Kehakaal</t>
  </si>
  <si>
    <t>Koefitsient</t>
  </si>
  <si>
    <t xml:space="preserve">         Rebimine</t>
  </si>
  <si>
    <t xml:space="preserve">      Tõukamine</t>
  </si>
  <si>
    <t xml:space="preserve">  Rebimine</t>
  </si>
  <si>
    <t xml:space="preserve">  Tõukamine</t>
  </si>
  <si>
    <t xml:space="preserve">   Summa</t>
  </si>
  <si>
    <t>Punktid</t>
  </si>
  <si>
    <t>Sekretär:</t>
  </si>
  <si>
    <t>Kohtunikud:</t>
  </si>
  <si>
    <t>-62 kg</t>
  </si>
  <si>
    <t>-69 kg</t>
  </si>
  <si>
    <t>-77 kg</t>
  </si>
  <si>
    <t>-85 kg</t>
  </si>
  <si>
    <t>-94 kg</t>
  </si>
  <si>
    <t>-105 kg</t>
  </si>
  <si>
    <t>+105 kg</t>
  </si>
  <si>
    <t>Jrk nr</t>
  </si>
  <si>
    <t>-35 kg</t>
  </si>
  <si>
    <t>-50 kg</t>
  </si>
  <si>
    <t>-56 kg</t>
  </si>
  <si>
    <t>Heigo Tarasov</t>
  </si>
  <si>
    <t>Ain Pent</t>
  </si>
  <si>
    <t>Erik Kuningas</t>
  </si>
  <si>
    <t>Argo Ilm</t>
  </si>
  <si>
    <t>Lembit Pent</t>
  </si>
  <si>
    <t>Žürii:</t>
  </si>
  <si>
    <t>Teet Karbus</t>
  </si>
  <si>
    <t>Mati Karbus</t>
  </si>
  <si>
    <t>Ave Bombul</t>
  </si>
  <si>
    <t>Naised</t>
  </si>
  <si>
    <t>Armas Reisel</t>
  </si>
  <si>
    <t>Kalle Talu</t>
  </si>
  <si>
    <t>Ants Bombul</t>
  </si>
  <si>
    <t>Lauri Naarits</t>
  </si>
  <si>
    <t>Enno Tubin</t>
  </si>
  <si>
    <t>Mikk Koplimets</t>
  </si>
  <si>
    <t>Vargamäe</t>
  </si>
  <si>
    <t>Athleticus</t>
  </si>
  <si>
    <t>Edu</t>
  </si>
  <si>
    <t>Jõud</t>
  </si>
  <si>
    <t>Martin Metsma</t>
  </si>
  <si>
    <t>Aimur Eplik</t>
  </si>
  <si>
    <t>Taimu Viir</t>
  </si>
  <si>
    <t>Juhannes Kask</t>
  </si>
  <si>
    <t>Eduard Kaljapulk</t>
  </si>
  <si>
    <t>58x</t>
  </si>
  <si>
    <t>85x</t>
  </si>
  <si>
    <t>30x</t>
  </si>
  <si>
    <t>50x</t>
  </si>
  <si>
    <t>72x</t>
  </si>
  <si>
    <t>93x</t>
  </si>
  <si>
    <t>115x</t>
  </si>
  <si>
    <t>Maidu Tiits</t>
  </si>
  <si>
    <t>87x</t>
  </si>
  <si>
    <t>100x</t>
  </si>
  <si>
    <t>120x</t>
  </si>
  <si>
    <t>155x</t>
  </si>
  <si>
    <t>Indrek Koppel</t>
  </si>
  <si>
    <t>130x</t>
  </si>
  <si>
    <t>160x</t>
  </si>
  <si>
    <t>176x</t>
  </si>
  <si>
    <t>Juhannes Kask, Eduard Kaljapulk</t>
  </si>
  <si>
    <t xml:space="preserve">Aravete Kang- Järvamaa 2013.a meistrivõistlused tõstmises </t>
  </si>
  <si>
    <t>PROTOKOLL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</si>
</sst>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[$-425]d\.\ mmmm\ yyyy&quot;. a.&quot;"/>
    <numFmt numFmtId="172" formatCode="0.00000000"/>
    <numFmt numFmtId="173" formatCode="0.0000000"/>
    <numFmt numFmtId="174" formatCode="0.00000"/>
    <numFmt numFmtId="175" formatCode="0.0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9" applyNumberForma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9" fontId="0" fillId="0" borderId="0" xfId="51" applyFont="1" applyAlignment="1">
      <alignment/>
    </xf>
    <xf numFmtId="2" fontId="0" fillId="0" borderId="0" xfId="0" applyNumberFormat="1" applyAlignment="1">
      <alignment/>
    </xf>
    <xf numFmtId="0" fontId="0" fillId="23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0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>
      <alignment horizontal="center"/>
    </xf>
    <xf numFmtId="0" fontId="0" fillId="24" borderId="15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 horizontal="center"/>
    </xf>
    <xf numFmtId="0" fontId="0" fillId="21" borderId="15" xfId="0" applyFont="1" applyFill="1" applyBorder="1" applyAlignment="1" applyProtection="1">
      <alignment horizontal="center"/>
      <protection locked="0"/>
    </xf>
    <xf numFmtId="0" fontId="0" fillId="21" borderId="14" xfId="0" applyFill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6" fillId="8" borderId="16" xfId="0" applyNumberFormat="1" applyFont="1" applyFill="1" applyBorder="1" applyAlignment="1">
      <alignment horizontal="center"/>
    </xf>
    <xf numFmtId="49" fontId="6" fillId="8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6" fillId="8" borderId="16" xfId="0" applyNumberFormat="1" applyFont="1" applyFill="1" applyBorder="1" applyAlignment="1">
      <alignment horizontal="center"/>
    </xf>
    <xf numFmtId="168" fontId="25" fillId="0" borderId="0" xfId="0" applyNumberFormat="1" applyFont="1" applyAlignment="1">
      <alignment/>
    </xf>
    <xf numFmtId="49" fontId="6" fillId="8" borderId="19" xfId="0" applyNumberFormat="1" applyFont="1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1" xfId="0" applyNumberFormat="1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1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1" borderId="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49" fontId="6" fillId="8" borderId="17" xfId="0" applyNumberFormat="1" applyFont="1" applyFill="1" applyBorder="1" applyAlignment="1">
      <alignment horizontal="center"/>
    </xf>
    <xf numFmtId="49" fontId="6" fillId="8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168" fontId="7" fillId="0" borderId="21" xfId="0" applyNumberFormat="1" applyFont="1" applyBorder="1" applyAlignment="1">
      <alignment horizontal="center" vertical="center" wrapText="1"/>
    </xf>
    <xf numFmtId="168" fontId="7" fillId="0" borderId="1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90" zoomScaleNormal="90" zoomScalePageLayoutView="0" workbookViewId="0" topLeftCell="A1">
      <selection activeCell="S36" sqref="S36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9.57421875" style="0" customWidth="1"/>
    <col min="4" max="4" width="13.8515625" style="0" customWidth="1"/>
    <col min="5" max="5" width="7.7109375" style="0" customWidth="1"/>
    <col min="6" max="6" width="8.7109375" style="0" customWidth="1"/>
    <col min="7" max="13" width="6.00390625" style="0" customWidth="1"/>
    <col min="14" max="16" width="9.00390625" style="0" customWidth="1"/>
  </cols>
  <sheetData>
    <row r="1" spans="1:16" ht="18">
      <c r="A1" s="1"/>
      <c r="B1" s="1"/>
      <c r="C1" s="1"/>
      <c r="D1" s="68" t="s">
        <v>69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"/>
    </row>
    <row r="2" spans="1:16" ht="18.75" thickBot="1">
      <c r="A2" s="2"/>
      <c r="C2" s="52"/>
      <c r="D2" s="1" t="s">
        <v>70</v>
      </c>
      <c r="E2" s="81">
        <v>41300</v>
      </c>
      <c r="F2" s="81"/>
      <c r="G2" s="81"/>
      <c r="H2" s="81"/>
      <c r="I2" s="81"/>
      <c r="J2" s="81"/>
      <c r="K2" s="4"/>
      <c r="L2" s="3"/>
      <c r="M2" s="3"/>
      <c r="N2" s="3"/>
      <c r="O2" s="3"/>
      <c r="P2" s="5"/>
    </row>
    <row r="3" spans="1:16" ht="13.5" thickBot="1">
      <c r="A3" s="73" t="s">
        <v>0</v>
      </c>
      <c r="B3" s="74"/>
      <c r="C3" s="74"/>
      <c r="D3" s="74"/>
      <c r="E3" s="74"/>
      <c r="F3" s="75"/>
      <c r="G3" s="76" t="s">
        <v>1</v>
      </c>
      <c r="H3" s="74"/>
      <c r="I3" s="74"/>
      <c r="J3" s="74"/>
      <c r="K3" s="74"/>
      <c r="L3" s="75"/>
      <c r="M3" s="76" t="s">
        <v>2</v>
      </c>
      <c r="N3" s="74"/>
      <c r="O3" s="74"/>
      <c r="P3" s="75"/>
    </row>
    <row r="4" spans="1:16" ht="12.75" customHeight="1">
      <c r="A4" s="69" t="s">
        <v>23</v>
      </c>
      <c r="B4" s="69" t="s">
        <v>3</v>
      </c>
      <c r="C4" s="69" t="s">
        <v>5</v>
      </c>
      <c r="D4" s="69" t="s">
        <v>4</v>
      </c>
      <c r="E4" s="82" t="s">
        <v>6</v>
      </c>
      <c r="F4" s="84" t="s">
        <v>7</v>
      </c>
      <c r="G4" s="90" t="s">
        <v>8</v>
      </c>
      <c r="H4" s="91"/>
      <c r="I4" s="92"/>
      <c r="J4" s="93" t="s">
        <v>9</v>
      </c>
      <c r="K4" s="91"/>
      <c r="L4" s="94"/>
      <c r="M4" s="79" t="s">
        <v>10</v>
      </c>
      <c r="N4" s="77" t="s">
        <v>11</v>
      </c>
      <c r="O4" s="86" t="s">
        <v>12</v>
      </c>
      <c r="P4" s="88" t="s">
        <v>13</v>
      </c>
    </row>
    <row r="5" spans="1:16" ht="13.5" thickBot="1">
      <c r="A5" s="49"/>
      <c r="B5" s="49"/>
      <c r="C5" s="49"/>
      <c r="D5" s="49"/>
      <c r="E5" s="83"/>
      <c r="F5" s="85"/>
      <c r="G5" s="11">
        <v>1</v>
      </c>
      <c r="H5" s="11">
        <v>2</v>
      </c>
      <c r="I5" s="12">
        <v>3</v>
      </c>
      <c r="J5" s="11">
        <v>1</v>
      </c>
      <c r="K5" s="11">
        <v>2</v>
      </c>
      <c r="L5" s="12">
        <v>3</v>
      </c>
      <c r="M5" s="80"/>
      <c r="N5" s="78"/>
      <c r="O5" s="87"/>
      <c r="P5" s="89"/>
    </row>
    <row r="6" spans="1:16" ht="13.5" thickBot="1">
      <c r="A6" s="51" t="s">
        <v>36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6" ht="13.5" thickBot="1">
      <c r="A7" s="22">
        <v>1</v>
      </c>
      <c r="B7" s="13" t="s">
        <v>35</v>
      </c>
      <c r="C7" s="14">
        <v>1996</v>
      </c>
      <c r="D7" s="14" t="s">
        <v>43</v>
      </c>
      <c r="E7" s="15">
        <v>59</v>
      </c>
      <c r="F7" s="37">
        <f>POWER(10,(0.89726074*(LOG10(E7/148.026)*LOG10(E7/148.026))))</f>
        <v>1.390570449519455</v>
      </c>
      <c r="G7" s="27">
        <v>50</v>
      </c>
      <c r="H7" s="28">
        <v>55</v>
      </c>
      <c r="I7" s="30" t="s">
        <v>52</v>
      </c>
      <c r="J7" s="34">
        <v>65</v>
      </c>
      <c r="K7" s="28">
        <v>70</v>
      </c>
      <c r="L7" s="33">
        <v>73</v>
      </c>
      <c r="M7" s="16">
        <f>MAX(G7:I7)</f>
        <v>55</v>
      </c>
      <c r="N7" s="17">
        <f>MAX(J7:L7)</f>
        <v>73</v>
      </c>
      <c r="O7" s="18">
        <f>M7+N7</f>
        <v>128</v>
      </c>
      <c r="P7" s="19">
        <f>O7*F7</f>
        <v>177.99301753849025</v>
      </c>
    </row>
    <row r="8" spans="1:16" ht="13.5" thickBot="1">
      <c r="A8" s="51" t="s">
        <v>24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</row>
    <row r="9" spans="1:16" ht="13.5" thickBot="1">
      <c r="A9" s="22">
        <v>1</v>
      </c>
      <c r="B9" s="13" t="s">
        <v>37</v>
      </c>
      <c r="C9" s="14">
        <v>2001</v>
      </c>
      <c r="D9" s="14" t="s">
        <v>43</v>
      </c>
      <c r="E9" s="15">
        <v>28.7</v>
      </c>
      <c r="F9" s="37">
        <f>POWER(10,(0.794358141*(LOG10(E9/174.393)*LOG10(E9/174.393))))</f>
        <v>3.0748051888729746</v>
      </c>
      <c r="G9" s="27">
        <v>23</v>
      </c>
      <c r="H9" s="28">
        <v>24</v>
      </c>
      <c r="I9" s="29">
        <v>26</v>
      </c>
      <c r="J9" s="32" t="s">
        <v>54</v>
      </c>
      <c r="K9" s="28">
        <v>30</v>
      </c>
      <c r="L9" s="33">
        <v>32</v>
      </c>
      <c r="M9" s="16">
        <f>MAX(G9:I9)</f>
        <v>26</v>
      </c>
      <c r="N9" s="17">
        <f>MAX(J9:L9)</f>
        <v>32</v>
      </c>
      <c r="O9" s="18">
        <f>M9+N9</f>
        <v>58</v>
      </c>
      <c r="P9" s="19">
        <f>O9*F9</f>
        <v>178.33870095463251</v>
      </c>
    </row>
    <row r="10" spans="1:16" ht="13.5" thickBot="1">
      <c r="A10" s="51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16" ht="13.5" thickBot="1">
      <c r="A11" s="22">
        <v>1</v>
      </c>
      <c r="B11" s="13" t="s">
        <v>33</v>
      </c>
      <c r="C11" s="14">
        <v>1998</v>
      </c>
      <c r="D11" s="14" t="s">
        <v>43</v>
      </c>
      <c r="E11" s="15">
        <v>46.8</v>
      </c>
      <c r="F11" s="37">
        <f>POWER(10,(0.794358141*(LOG10(E11/174.393)*LOG10(E11/174.393))))</f>
        <v>1.8165622683408569</v>
      </c>
      <c r="G11" s="27">
        <v>40</v>
      </c>
      <c r="H11" s="28">
        <v>43</v>
      </c>
      <c r="I11" s="29">
        <v>45</v>
      </c>
      <c r="J11" s="32" t="s">
        <v>55</v>
      </c>
      <c r="K11" s="28">
        <v>50</v>
      </c>
      <c r="L11" s="33">
        <v>53</v>
      </c>
      <c r="M11" s="16">
        <f>MAX(G11:I11)</f>
        <v>45</v>
      </c>
      <c r="N11" s="17">
        <f>MAX(J11:L11)</f>
        <v>53</v>
      </c>
      <c r="O11" s="18">
        <f>M11+N11</f>
        <v>98</v>
      </c>
      <c r="P11" s="19">
        <f>O11*F11</f>
        <v>178.02310229740397</v>
      </c>
    </row>
    <row r="12" spans="1:16" ht="13.5" thickBot="1">
      <c r="A12" s="51" t="s">
        <v>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3.5" thickBot="1">
      <c r="A13" s="22">
        <v>1</v>
      </c>
      <c r="B13" s="13" t="s">
        <v>38</v>
      </c>
      <c r="C13" s="14">
        <v>1997</v>
      </c>
      <c r="D13" s="14" t="s">
        <v>43</v>
      </c>
      <c r="E13" s="15">
        <v>53.1</v>
      </c>
      <c r="F13" s="37">
        <f>POWER(10,(0.794358141*(LOG10(E13/174.393)*LOG10(E13/174.393))))</f>
        <v>1.6287670958674103</v>
      </c>
      <c r="G13" s="27">
        <v>60</v>
      </c>
      <c r="H13" s="28">
        <v>62</v>
      </c>
      <c r="I13" s="29">
        <v>65</v>
      </c>
      <c r="J13" s="34">
        <v>70</v>
      </c>
      <c r="K13" s="28">
        <v>75</v>
      </c>
      <c r="L13" s="33">
        <v>80</v>
      </c>
      <c r="M13" s="16">
        <f>MAX(G13:I13)</f>
        <v>65</v>
      </c>
      <c r="N13" s="17">
        <f>MAX(J13:L13)</f>
        <v>80</v>
      </c>
      <c r="O13" s="18">
        <f>M13+N13</f>
        <v>145</v>
      </c>
      <c r="P13" s="19">
        <f>O13*F13</f>
        <v>236.1712289007745</v>
      </c>
    </row>
    <row r="14" spans="1:16" ht="13.5" thickBot="1">
      <c r="A14" s="51" t="s">
        <v>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1:16" ht="13.5" thickBot="1">
      <c r="A15" s="22">
        <v>1</v>
      </c>
      <c r="B15" s="13" t="s">
        <v>34</v>
      </c>
      <c r="C15" s="14">
        <v>1996</v>
      </c>
      <c r="D15" s="14" t="s">
        <v>43</v>
      </c>
      <c r="E15" s="15">
        <v>57.1</v>
      </c>
      <c r="F15" s="37">
        <f>POWER(10,(0.794358141*(LOG10(E15/174.393)*LOG10(E15/174.393))))</f>
        <v>1.5373417107680087</v>
      </c>
      <c r="G15" s="27">
        <v>52</v>
      </c>
      <c r="H15" s="28">
        <v>55</v>
      </c>
      <c r="I15" s="29">
        <v>57</v>
      </c>
      <c r="J15" s="34">
        <v>67</v>
      </c>
      <c r="K15" s="28">
        <v>70</v>
      </c>
      <c r="L15" s="35" t="s">
        <v>56</v>
      </c>
      <c r="M15" s="16">
        <f>MAX(G15:I15)</f>
        <v>57</v>
      </c>
      <c r="N15" s="17">
        <f>MAX(J15:L15)</f>
        <v>70</v>
      </c>
      <c r="O15" s="18">
        <f>M15+N15</f>
        <v>127</v>
      </c>
      <c r="P15" s="19">
        <f>O15*F15</f>
        <v>195.24239726753711</v>
      </c>
    </row>
    <row r="16" spans="1:16" ht="13.5" thickBot="1">
      <c r="A16" s="51" t="s">
        <v>17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6" ht="13.5" thickBot="1">
      <c r="A17" s="22">
        <v>1</v>
      </c>
      <c r="B17" s="13" t="s">
        <v>30</v>
      </c>
      <c r="C17" s="14">
        <v>1988</v>
      </c>
      <c r="D17" s="14" t="s">
        <v>43</v>
      </c>
      <c r="E17" s="15">
        <v>69</v>
      </c>
      <c r="F17" s="37">
        <f>POWER(10,(0.794358141*(LOG10(E17/174.393)*LOG10(E17/174.393))))</f>
        <v>1.3452595535117104</v>
      </c>
      <c r="G17" s="27">
        <v>65</v>
      </c>
      <c r="H17" s="28">
        <v>70</v>
      </c>
      <c r="I17" s="29">
        <v>75</v>
      </c>
      <c r="J17" s="34">
        <v>85</v>
      </c>
      <c r="K17" s="28">
        <v>90</v>
      </c>
      <c r="L17" s="35" t="s">
        <v>57</v>
      </c>
      <c r="M17" s="16">
        <f>MAX(G17:I17)</f>
        <v>75</v>
      </c>
      <c r="N17" s="17">
        <f>MAX(J17:L17)</f>
        <v>90</v>
      </c>
      <c r="O17" s="18">
        <f>M17+N17</f>
        <v>165</v>
      </c>
      <c r="P17" s="19">
        <f>O17*F17</f>
        <v>221.96782632943223</v>
      </c>
    </row>
    <row r="18" spans="1:16" ht="13.5" thickBot="1">
      <c r="A18" s="51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</row>
    <row r="19" spans="1:16" ht="12.75">
      <c r="A19" s="22">
        <v>1</v>
      </c>
      <c r="B19" s="13" t="s">
        <v>39</v>
      </c>
      <c r="C19" s="14">
        <v>1998</v>
      </c>
      <c r="D19" s="14" t="s">
        <v>43</v>
      </c>
      <c r="E19" s="15">
        <v>72.7</v>
      </c>
      <c r="F19" s="37">
        <f>POWER(10,(0.794358141*(LOG10(E19/174.393)*LOG10(E19/174.393))))</f>
        <v>1.302273125793597</v>
      </c>
      <c r="G19" s="27">
        <v>72</v>
      </c>
      <c r="H19" s="28">
        <v>75</v>
      </c>
      <c r="I19" s="29">
        <v>78</v>
      </c>
      <c r="J19" s="34">
        <v>85</v>
      </c>
      <c r="K19" s="28">
        <v>88</v>
      </c>
      <c r="L19" s="33">
        <v>90</v>
      </c>
      <c r="M19" s="16">
        <f>MAX(G19:I19)</f>
        <v>78</v>
      </c>
      <c r="N19" s="17">
        <f>MAX(J19:L19)</f>
        <v>90</v>
      </c>
      <c r="O19" s="18">
        <f>M19+N19</f>
        <v>168</v>
      </c>
      <c r="P19" s="19">
        <f>O19*F19</f>
        <v>218.78188513332432</v>
      </c>
    </row>
    <row r="20" spans="1:16" ht="12.75">
      <c r="A20" s="22">
        <v>2</v>
      </c>
      <c r="B20" s="13" t="s">
        <v>40</v>
      </c>
      <c r="C20" s="14">
        <v>1991</v>
      </c>
      <c r="D20" s="14" t="s">
        <v>45</v>
      </c>
      <c r="E20" s="15">
        <v>75.7</v>
      </c>
      <c r="F20" s="37">
        <f>POWER(10,(0.794358141*(LOG10(E20/174.393)*LOG10(E20/174.393))))</f>
        <v>1.2715842484226043</v>
      </c>
      <c r="G20" s="27">
        <v>75</v>
      </c>
      <c r="H20" s="28">
        <v>80</v>
      </c>
      <c r="I20" s="30" t="s">
        <v>53</v>
      </c>
      <c r="J20" s="34">
        <v>105</v>
      </c>
      <c r="K20" s="28">
        <v>110</v>
      </c>
      <c r="L20" s="35" t="s">
        <v>58</v>
      </c>
      <c r="M20" s="16">
        <f>MAX(G20:I20)</f>
        <v>80</v>
      </c>
      <c r="N20" s="17">
        <f>MAX(J20:L20)</f>
        <v>110</v>
      </c>
      <c r="O20" s="18">
        <f>M20+N20</f>
        <v>190</v>
      </c>
      <c r="P20" s="19">
        <f>O20*F20</f>
        <v>241.60100720029482</v>
      </c>
    </row>
    <row r="21" spans="1:16" ht="12.75">
      <c r="A21" s="22">
        <v>3</v>
      </c>
      <c r="B21" s="13" t="s">
        <v>27</v>
      </c>
      <c r="C21" s="14">
        <v>1994</v>
      </c>
      <c r="D21" s="14" t="s">
        <v>43</v>
      </c>
      <c r="E21" s="15">
        <v>74.3</v>
      </c>
      <c r="F21" s="37">
        <f>POWER(10,(0.794358141*(LOG10(E21/174.393)*LOG10(E21/174.393))))</f>
        <v>1.2854802985050362</v>
      </c>
      <c r="G21" s="27">
        <v>90</v>
      </c>
      <c r="H21" s="28">
        <v>95</v>
      </c>
      <c r="I21" s="29">
        <v>100</v>
      </c>
      <c r="J21" s="34">
        <v>113</v>
      </c>
      <c r="K21" s="28">
        <v>118</v>
      </c>
      <c r="L21" s="33">
        <v>123</v>
      </c>
      <c r="M21" s="16">
        <f>MAX(G21:I21)</f>
        <v>100</v>
      </c>
      <c r="N21" s="17">
        <f>MAX(J21:L21)</f>
        <v>123</v>
      </c>
      <c r="O21" s="18">
        <f>M21+N21</f>
        <v>223</v>
      </c>
      <c r="P21" s="19">
        <f>O21*F21</f>
        <v>286.6621065666231</v>
      </c>
    </row>
    <row r="22" spans="1:16" ht="12.75">
      <c r="A22" s="23"/>
      <c r="B22" s="6" t="s">
        <v>32</v>
      </c>
      <c r="D22" s="23" t="s">
        <v>49</v>
      </c>
      <c r="H22" s="7"/>
      <c r="I22" s="7"/>
      <c r="J22" s="7"/>
      <c r="K22" s="7"/>
      <c r="L22" s="7" t="s">
        <v>15</v>
      </c>
      <c r="M22" s="7"/>
      <c r="N22" s="9" t="s">
        <v>48</v>
      </c>
      <c r="P22" s="26"/>
    </row>
    <row r="23" spans="2:14" ht="12.75">
      <c r="B23" s="23"/>
      <c r="H23" s="7"/>
      <c r="I23" s="7"/>
      <c r="J23" s="7"/>
      <c r="K23" s="7"/>
      <c r="L23" s="7"/>
      <c r="M23" s="8"/>
      <c r="N23" s="9" t="s">
        <v>50</v>
      </c>
    </row>
    <row r="24" spans="2:14" ht="12.75">
      <c r="B24" s="10"/>
      <c r="H24" s="7"/>
      <c r="I24" s="7"/>
      <c r="J24" s="7"/>
      <c r="K24" s="7"/>
      <c r="L24" s="7"/>
      <c r="M24" s="8"/>
      <c r="N24" s="9" t="s">
        <v>51</v>
      </c>
    </row>
    <row r="25" spans="4:14" ht="13.5" thickBot="1">
      <c r="D25" s="21"/>
      <c r="H25" s="20"/>
      <c r="K25" s="72" t="s">
        <v>14</v>
      </c>
      <c r="L25" s="72"/>
      <c r="N25" s="24" t="s">
        <v>47</v>
      </c>
    </row>
    <row r="26" spans="1:16" ht="13.5" thickBot="1">
      <c r="A26" s="40"/>
      <c r="B26" s="41"/>
      <c r="C26" s="41"/>
      <c r="D26" s="41"/>
      <c r="E26" s="41"/>
      <c r="F26" s="41"/>
      <c r="G26" s="41" t="s">
        <v>19</v>
      </c>
      <c r="H26" s="41"/>
      <c r="I26" s="41"/>
      <c r="J26" s="41"/>
      <c r="K26" s="41"/>
      <c r="L26" s="41"/>
      <c r="M26" s="41"/>
      <c r="N26" s="41"/>
      <c r="O26" s="41"/>
      <c r="P26" s="53"/>
    </row>
    <row r="27" spans="1:16" ht="13.5" thickBot="1">
      <c r="A27" s="54">
        <v>1</v>
      </c>
      <c r="B27" s="55" t="s">
        <v>28</v>
      </c>
      <c r="C27" s="56">
        <v>1991</v>
      </c>
      <c r="D27" s="56" t="s">
        <v>43</v>
      </c>
      <c r="E27" s="57">
        <v>78.9</v>
      </c>
      <c r="F27" s="58">
        <f>POWER(10,(0.794358141*(LOG10(E27/174.393)*LOG10(E27/174.393))))</f>
        <v>1.2423626272647772</v>
      </c>
      <c r="G27" s="59">
        <v>108</v>
      </c>
      <c r="H27" s="60">
        <v>114</v>
      </c>
      <c r="I27" s="61" t="s">
        <v>62</v>
      </c>
      <c r="J27" s="62">
        <v>145</v>
      </c>
      <c r="K27" s="60">
        <v>150</v>
      </c>
      <c r="L27" s="63" t="s">
        <v>63</v>
      </c>
      <c r="M27" s="64">
        <f>MAX(G27:I27)</f>
        <v>114</v>
      </c>
      <c r="N27" s="65">
        <f>MAX(J27:L27)</f>
        <v>150</v>
      </c>
      <c r="O27" s="66">
        <f>M27+N27</f>
        <v>264</v>
      </c>
      <c r="P27" s="67">
        <f>O27*F27</f>
        <v>327.98373359790116</v>
      </c>
    </row>
    <row r="28" spans="1:16" ht="13.5" thickBot="1">
      <c r="A28" s="41"/>
      <c r="B28" s="41"/>
      <c r="C28" s="41"/>
      <c r="D28" s="41"/>
      <c r="E28" s="41"/>
      <c r="F28" s="41"/>
      <c r="G28" s="41" t="s">
        <v>20</v>
      </c>
      <c r="H28" s="41"/>
      <c r="I28" s="41"/>
      <c r="J28" s="41"/>
      <c r="K28" s="41"/>
      <c r="L28" s="41"/>
      <c r="M28" s="41"/>
      <c r="N28" s="41"/>
      <c r="O28" s="41"/>
      <c r="P28" s="53"/>
    </row>
    <row r="29" spans="1:16" ht="12.75">
      <c r="A29" s="22">
        <v>1</v>
      </c>
      <c r="B29" s="13" t="s">
        <v>41</v>
      </c>
      <c r="C29" s="14">
        <v>1995</v>
      </c>
      <c r="D29" s="14" t="s">
        <v>43</v>
      </c>
      <c r="E29" s="15">
        <v>87.7</v>
      </c>
      <c r="F29" s="37">
        <f>POWER(10,(0.794358141*(LOG10(E29/174.393)*LOG10(E29/174.393))))</f>
        <v>1.177045000535117</v>
      </c>
      <c r="G29" s="27">
        <v>83</v>
      </c>
      <c r="H29" s="31" t="s">
        <v>53</v>
      </c>
      <c r="I29" s="30" t="s">
        <v>60</v>
      </c>
      <c r="J29" s="34">
        <v>105</v>
      </c>
      <c r="K29" s="28">
        <v>108</v>
      </c>
      <c r="L29" s="33">
        <v>111</v>
      </c>
      <c r="M29" s="16">
        <f>MAX(G29:I29)</f>
        <v>83</v>
      </c>
      <c r="N29" s="17">
        <f>MAX(J29:L29)</f>
        <v>111</v>
      </c>
      <c r="O29" s="18">
        <f>M29+N29</f>
        <v>194</v>
      </c>
      <c r="P29" s="19">
        <f>O29*F29</f>
        <v>228.3467301038127</v>
      </c>
    </row>
    <row r="30" spans="1:16" ht="12.75">
      <c r="A30" s="22">
        <v>2</v>
      </c>
      <c r="B30" s="13" t="s">
        <v>31</v>
      </c>
      <c r="C30" s="14">
        <v>1993</v>
      </c>
      <c r="D30" s="14" t="s">
        <v>43</v>
      </c>
      <c r="E30" s="15">
        <v>88.2</v>
      </c>
      <c r="F30" s="37">
        <f>POWER(10,(0.794358141*(LOG10(E30/174.393)*LOG10(E30/174.393))))</f>
        <v>1.1738886927516963</v>
      </c>
      <c r="G30" s="27">
        <v>105</v>
      </c>
      <c r="H30" s="28">
        <v>110</v>
      </c>
      <c r="I30" s="30" t="s">
        <v>58</v>
      </c>
      <c r="J30" s="34">
        <v>130</v>
      </c>
      <c r="K30" s="28">
        <v>135</v>
      </c>
      <c r="L30" s="33">
        <v>140</v>
      </c>
      <c r="M30" s="16">
        <f>MAX(G30:I30)</f>
        <v>110</v>
      </c>
      <c r="N30" s="17">
        <f>MAX(J30:L30)</f>
        <v>140</v>
      </c>
      <c r="O30" s="18">
        <f>M30+N30</f>
        <v>250</v>
      </c>
      <c r="P30" s="19">
        <f>O30*F30</f>
        <v>293.47217318792406</v>
      </c>
    </row>
    <row r="31" spans="1:14" ht="12.75">
      <c r="A31" s="23"/>
      <c r="B31" s="6" t="s">
        <v>32</v>
      </c>
      <c r="D31" s="23" t="s">
        <v>49</v>
      </c>
      <c r="H31" s="7"/>
      <c r="I31" s="7"/>
      <c r="J31" s="7"/>
      <c r="K31" s="7"/>
      <c r="L31" s="7" t="s">
        <v>15</v>
      </c>
      <c r="M31" s="7"/>
      <c r="N31" s="9" t="s">
        <v>48</v>
      </c>
    </row>
    <row r="32" spans="2:14" ht="12.75">
      <c r="B32" s="23"/>
      <c r="H32" s="7"/>
      <c r="I32" s="7"/>
      <c r="J32" s="7"/>
      <c r="K32" s="7"/>
      <c r="L32" s="7"/>
      <c r="M32" s="8"/>
      <c r="N32" s="9" t="s">
        <v>50</v>
      </c>
    </row>
    <row r="33" spans="2:14" ht="12.75">
      <c r="B33" s="10"/>
      <c r="H33" s="7"/>
      <c r="I33" s="7"/>
      <c r="J33" s="7"/>
      <c r="K33" s="7"/>
      <c r="L33" s="7"/>
      <c r="M33" s="8"/>
      <c r="N33" s="9" t="s">
        <v>59</v>
      </c>
    </row>
    <row r="34" spans="4:14" ht="12.75">
      <c r="D34" s="21"/>
      <c r="H34" s="20"/>
      <c r="L34" s="6" t="s">
        <v>14</v>
      </c>
      <c r="M34" s="6"/>
      <c r="N34" s="24" t="s">
        <v>47</v>
      </c>
    </row>
    <row r="35" ht="14.25" customHeight="1" thickBot="1">
      <c r="N35" s="24"/>
    </row>
    <row r="36" spans="1:16" ht="13.5" thickBot="1">
      <c r="A36" s="51" t="s">
        <v>21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</row>
    <row r="37" spans="1:16" ht="13.5" thickBot="1">
      <c r="A37" s="22">
        <v>1</v>
      </c>
      <c r="B37" s="13" t="s">
        <v>64</v>
      </c>
      <c r="C37" s="14">
        <v>1984</v>
      </c>
      <c r="D37" s="14" t="s">
        <v>46</v>
      </c>
      <c r="E37" s="15">
        <v>95</v>
      </c>
      <c r="F37" s="37">
        <f>POWER(10,(0.794358141*(LOG10(E37/174.393)*LOG10(E37/174.393))))</f>
        <v>1.1357480868528966</v>
      </c>
      <c r="G37" s="36" t="s">
        <v>62</v>
      </c>
      <c r="H37" s="28">
        <v>120</v>
      </c>
      <c r="I37" s="29">
        <v>126</v>
      </c>
      <c r="J37" s="34">
        <v>140</v>
      </c>
      <c r="K37" s="28">
        <v>150</v>
      </c>
      <c r="L37" s="35" t="s">
        <v>66</v>
      </c>
      <c r="M37" s="16">
        <f>MAX(G37:I37)</f>
        <v>126</v>
      </c>
      <c r="N37" s="17">
        <f>MAX(J37:L37)</f>
        <v>150</v>
      </c>
      <c r="O37" s="18">
        <f>M37+N37</f>
        <v>276</v>
      </c>
      <c r="P37" s="19">
        <f>O37*F37</f>
        <v>313.46647197139947</v>
      </c>
    </row>
    <row r="38" spans="1:16" ht="13.5" thickBot="1">
      <c r="A38" s="51" t="s">
        <v>22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</row>
    <row r="39" spans="1:16" ht="12.75">
      <c r="A39" s="22">
        <v>1</v>
      </c>
      <c r="B39" s="13" t="s">
        <v>42</v>
      </c>
      <c r="C39" s="14">
        <v>1986</v>
      </c>
      <c r="D39" s="14" t="s">
        <v>43</v>
      </c>
      <c r="E39" s="15">
        <v>113.2</v>
      </c>
      <c r="F39" s="37">
        <f>POWER(10,(0.794358141*(LOG10(E39/174.393)*LOG10(E39/174.393))))</f>
        <v>1.0665496562488537</v>
      </c>
      <c r="G39" s="27">
        <v>70</v>
      </c>
      <c r="H39" s="28">
        <v>75</v>
      </c>
      <c r="I39" s="29">
        <v>82</v>
      </c>
      <c r="J39" s="34">
        <v>85</v>
      </c>
      <c r="K39" s="28">
        <v>90</v>
      </c>
      <c r="L39" s="35" t="s">
        <v>61</v>
      </c>
      <c r="M39" s="16">
        <f>MAX(G39:I39)</f>
        <v>82</v>
      </c>
      <c r="N39" s="17">
        <f>MAX(J39:L39)</f>
        <v>90</v>
      </c>
      <c r="O39" s="18">
        <f>M39+N39</f>
        <v>172</v>
      </c>
      <c r="P39" s="19">
        <f>O39*F39</f>
        <v>183.44654087480282</v>
      </c>
    </row>
    <row r="40" spans="1:16" ht="12.75">
      <c r="A40" s="22">
        <v>2</v>
      </c>
      <c r="B40" s="13" t="s">
        <v>29</v>
      </c>
      <c r="C40" s="14">
        <v>1977</v>
      </c>
      <c r="D40" s="14" t="s">
        <v>44</v>
      </c>
      <c r="E40" s="15">
        <v>120.7</v>
      </c>
      <c r="F40" s="37">
        <f>POWER(10,(0.794358141*(LOG10(E40/174.393)*LOG10(E40/174.393))))</f>
        <v>1.0478287027371256</v>
      </c>
      <c r="G40" s="27">
        <v>125</v>
      </c>
      <c r="H40" s="31" t="s">
        <v>65</v>
      </c>
      <c r="I40" s="29">
        <v>134</v>
      </c>
      <c r="J40" s="34">
        <v>165</v>
      </c>
      <c r="K40" s="28">
        <v>171</v>
      </c>
      <c r="L40" s="35" t="s">
        <v>67</v>
      </c>
      <c r="M40" s="16">
        <f>MAX(G40:I40)</f>
        <v>134</v>
      </c>
      <c r="N40" s="17">
        <f>MAX(J40:L40)</f>
        <v>171</v>
      </c>
      <c r="O40" s="18">
        <f>M40+N40</f>
        <v>305</v>
      </c>
      <c r="P40" s="19">
        <f>O40*F40</f>
        <v>319.58775433482333</v>
      </c>
    </row>
    <row r="41" spans="1:14" ht="12.75">
      <c r="A41" s="23"/>
      <c r="B41" s="6" t="s">
        <v>32</v>
      </c>
      <c r="D41" s="23" t="s">
        <v>49</v>
      </c>
      <c r="H41" s="7"/>
      <c r="I41" s="7"/>
      <c r="J41" s="7"/>
      <c r="K41" s="7"/>
      <c r="L41" s="7" t="s">
        <v>15</v>
      </c>
      <c r="M41" s="7"/>
      <c r="N41" s="9" t="s">
        <v>48</v>
      </c>
    </row>
    <row r="42" spans="2:13" ht="12.75">
      <c r="B42" s="23"/>
      <c r="H42" s="7"/>
      <c r="I42" s="7"/>
      <c r="J42" s="7"/>
      <c r="K42" s="7"/>
      <c r="L42" s="9" t="s">
        <v>68</v>
      </c>
      <c r="M42" s="8"/>
    </row>
    <row r="43" spans="12:14" ht="12.75">
      <c r="L43" s="72" t="s">
        <v>14</v>
      </c>
      <c r="M43" s="72"/>
      <c r="N43" s="24" t="s">
        <v>47</v>
      </c>
    </row>
    <row r="44" spans="1:13" ht="12.75">
      <c r="A44" s="6"/>
      <c r="B44" s="6"/>
      <c r="C44" s="38"/>
      <c r="H44" s="20"/>
      <c r="L44" s="25"/>
      <c r="M44" s="25"/>
    </row>
    <row r="45" spans="1:3" ht="12.75">
      <c r="A45" s="50"/>
      <c r="B45" s="50"/>
      <c r="C45" s="50"/>
    </row>
    <row r="46" spans="1:14" ht="12.75">
      <c r="A46" s="6"/>
      <c r="B46" s="6"/>
      <c r="C46" s="6"/>
      <c r="N46" s="24"/>
    </row>
    <row r="47" spans="1:3" s="44" customFormat="1" ht="12.75">
      <c r="A47" s="42"/>
      <c r="B47" s="42"/>
      <c r="C47" s="43"/>
    </row>
    <row r="48" spans="1:3" s="44" customFormat="1" ht="12.75">
      <c r="A48" s="45"/>
      <c r="B48" s="42"/>
      <c r="C48" s="43"/>
    </row>
    <row r="49" spans="1:3" s="44" customFormat="1" ht="12.75">
      <c r="A49" s="46"/>
      <c r="B49" s="46"/>
      <c r="C49" s="47"/>
    </row>
    <row r="50" spans="1:3" s="44" customFormat="1" ht="12.75">
      <c r="A50" s="50"/>
      <c r="B50" s="50"/>
      <c r="C50" s="50"/>
    </row>
    <row r="51" spans="1:3" s="44" customFormat="1" ht="12.75">
      <c r="A51" s="46"/>
      <c r="B51" s="46"/>
      <c r="C51" s="47"/>
    </row>
    <row r="52" spans="1:3" s="44" customFormat="1" ht="12.75">
      <c r="A52" s="48"/>
      <c r="B52" s="42"/>
      <c r="C52" s="43"/>
    </row>
    <row r="53" spans="1:3" s="44" customFormat="1" ht="12.75">
      <c r="A53" s="48"/>
      <c r="B53" s="42"/>
      <c r="C53" s="43"/>
    </row>
    <row r="54" spans="1:3" s="44" customFormat="1" ht="12.75">
      <c r="A54" s="48"/>
      <c r="B54" s="42"/>
      <c r="C54" s="43"/>
    </row>
    <row r="55" spans="1:3" s="44" customFormat="1" ht="12.75">
      <c r="A55" s="46"/>
      <c r="B55" s="23"/>
      <c r="C55" s="39"/>
    </row>
    <row r="56" spans="1:3" s="44" customFormat="1" ht="12.75">
      <c r="A56" s="46"/>
      <c r="B56" s="23"/>
      <c r="C56" s="39"/>
    </row>
    <row r="57" spans="1:3" s="44" customFormat="1" ht="12.75">
      <c r="A57" s="46"/>
      <c r="B57" s="23"/>
      <c r="C57" s="39"/>
    </row>
    <row r="58" spans="1:3" s="44" customFormat="1" ht="12.75">
      <c r="A58" s="46"/>
      <c r="B58" s="23"/>
      <c r="C58" s="39"/>
    </row>
    <row r="59" spans="1:3" s="44" customFormat="1" ht="12.75">
      <c r="A59" s="46"/>
      <c r="B59" s="23"/>
      <c r="C59" s="39"/>
    </row>
    <row r="60" spans="1:3" s="44" customFormat="1" ht="12.75">
      <c r="A60" s="46"/>
      <c r="B60" s="23"/>
      <c r="C60" s="39"/>
    </row>
    <row r="61" spans="1:3" s="44" customFormat="1" ht="12.75">
      <c r="A61" s="46"/>
      <c r="B61" s="23"/>
      <c r="C61" s="39"/>
    </row>
    <row r="62" spans="1:3" s="44" customFormat="1" ht="12.75">
      <c r="A62" s="46"/>
      <c r="B62" s="23"/>
      <c r="C62" s="39"/>
    </row>
    <row r="63" spans="1:3" s="44" customFormat="1" ht="12.75">
      <c r="A63" s="46"/>
      <c r="B63" s="23"/>
      <c r="C63" s="39"/>
    </row>
    <row r="64" spans="1:3" s="44" customFormat="1" ht="12.75">
      <c r="A64" s="46"/>
      <c r="B64" s="23"/>
      <c r="C64" s="39"/>
    </row>
    <row r="65" spans="1:3" s="44" customFormat="1" ht="12.75">
      <c r="A65" s="46"/>
      <c r="B65" s="23"/>
      <c r="C65" s="39"/>
    </row>
    <row r="66" spans="1:3" s="44" customFormat="1" ht="12.75">
      <c r="A66" s="46"/>
      <c r="B66" s="23"/>
      <c r="C66" s="39"/>
    </row>
    <row r="67" spans="1:3" s="44" customFormat="1" ht="12.75">
      <c r="A67" s="46"/>
      <c r="B67" s="23"/>
      <c r="C67" s="39"/>
    </row>
    <row r="68" spans="1:3" s="44" customFormat="1" ht="12.75">
      <c r="A68" s="46"/>
      <c r="B68" s="23"/>
      <c r="C68" s="39"/>
    </row>
    <row r="69" spans="1:3" s="44" customFormat="1" ht="12.75">
      <c r="A69" s="46"/>
      <c r="B69" s="23"/>
      <c r="C69" s="39"/>
    </row>
    <row r="70" spans="1:3" s="44" customFormat="1" ht="12.75">
      <c r="A70" s="46"/>
      <c r="B70" s="23"/>
      <c r="C70" s="39"/>
    </row>
    <row r="71" spans="1:3" s="44" customFormat="1" ht="12.75">
      <c r="A71" s="46"/>
      <c r="B71" s="23"/>
      <c r="C71" s="39"/>
    </row>
    <row r="72" spans="1:3" s="44" customFormat="1" ht="12.75">
      <c r="A72" s="46"/>
      <c r="B72" s="23"/>
      <c r="C72" s="39"/>
    </row>
    <row r="73" spans="1:3" s="44" customFormat="1" ht="12.75">
      <c r="A73" s="46"/>
      <c r="B73" s="23"/>
      <c r="C73" s="39"/>
    </row>
    <row r="74" spans="1:3" s="44" customFormat="1" ht="12.75">
      <c r="A74" s="46"/>
      <c r="B74" s="23"/>
      <c r="C74" s="39"/>
    </row>
    <row r="75" spans="1:3" s="44" customFormat="1" ht="12.75">
      <c r="A75" s="46"/>
      <c r="B75" s="23"/>
      <c r="C75" s="39"/>
    </row>
    <row r="76" spans="1:3" s="44" customFormat="1" ht="12.75">
      <c r="A76" s="46"/>
      <c r="B76" s="23"/>
      <c r="C76" s="39"/>
    </row>
    <row r="77" spans="1:3" s="44" customFormat="1" ht="12.75">
      <c r="A77" s="46"/>
      <c r="B77" s="23"/>
      <c r="C77" s="39"/>
    </row>
    <row r="78" spans="1:3" s="44" customFormat="1" ht="12.75">
      <c r="A78" s="46"/>
      <c r="B78" s="23"/>
      <c r="C78" s="39"/>
    </row>
    <row r="79" spans="1:3" s="44" customFormat="1" ht="12.75">
      <c r="A79" s="46"/>
      <c r="B79" s="23"/>
      <c r="C79" s="39"/>
    </row>
    <row r="80" spans="1:3" s="44" customFormat="1" ht="12.75">
      <c r="A80" s="46"/>
      <c r="B80" s="23"/>
      <c r="C80" s="39"/>
    </row>
    <row r="81" spans="1:3" s="44" customFormat="1" ht="12.75">
      <c r="A81" s="46"/>
      <c r="B81" s="23"/>
      <c r="C81" s="39"/>
    </row>
    <row r="82" spans="1:3" s="44" customFormat="1" ht="12.75">
      <c r="A82" s="46"/>
      <c r="B82" s="23"/>
      <c r="C82" s="39"/>
    </row>
    <row r="83" spans="1:3" s="44" customFormat="1" ht="12.75">
      <c r="A83" s="46"/>
      <c r="B83" s="23"/>
      <c r="C83" s="39"/>
    </row>
    <row r="84" spans="1:3" s="44" customFormat="1" ht="12.75">
      <c r="A84" s="46"/>
      <c r="B84" s="23"/>
      <c r="C84" s="39"/>
    </row>
    <row r="85" spans="1:3" s="44" customFormat="1" ht="12.75">
      <c r="A85" s="46"/>
      <c r="B85" s="23"/>
      <c r="C85" s="39"/>
    </row>
    <row r="86" spans="1:3" s="44" customFormat="1" ht="12.75">
      <c r="A86" s="46"/>
      <c r="B86" s="23"/>
      <c r="C86" s="39"/>
    </row>
    <row r="87" spans="1:3" s="44" customFormat="1" ht="12.75">
      <c r="A87" s="46"/>
      <c r="B87" s="23"/>
      <c r="C87" s="39"/>
    </row>
    <row r="88" spans="1:3" s="44" customFormat="1" ht="12.75">
      <c r="A88" s="46"/>
      <c r="B88" s="23"/>
      <c r="C88" s="39"/>
    </row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</sheetData>
  <sheetProtection/>
  <mergeCells count="30">
    <mergeCell ref="A38:P38"/>
    <mergeCell ref="K25:L25"/>
    <mergeCell ref="A18:P18"/>
    <mergeCell ref="P4:P5"/>
    <mergeCell ref="D4:D5"/>
    <mergeCell ref="A36:P36"/>
    <mergeCell ref="A8:P8"/>
    <mergeCell ref="A6:P6"/>
    <mergeCell ref="A4:A5"/>
    <mergeCell ref="B4:B5"/>
    <mergeCell ref="E2:J2"/>
    <mergeCell ref="E4:E5"/>
    <mergeCell ref="F4:F5"/>
    <mergeCell ref="O4:O5"/>
    <mergeCell ref="G4:I4"/>
    <mergeCell ref="J4:L4"/>
    <mergeCell ref="G3:L3"/>
    <mergeCell ref="N4:N5"/>
    <mergeCell ref="M3:P3"/>
    <mergeCell ref="M4:M5"/>
    <mergeCell ref="D1:O1"/>
    <mergeCell ref="C4:C5"/>
    <mergeCell ref="A45:C45"/>
    <mergeCell ref="A50:C50"/>
    <mergeCell ref="A10:P10"/>
    <mergeCell ref="A12:P12"/>
    <mergeCell ref="A14:P14"/>
    <mergeCell ref="L43:M43"/>
    <mergeCell ref="A16:P16"/>
    <mergeCell ref="A3:F3"/>
  </mergeCells>
  <printOptions/>
  <pageMargins left="0.1968503937007874" right="0.1968503937007874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Riho</dc:creator>
  <cp:keywords/>
  <dc:description/>
  <cp:lastModifiedBy>Spordiliit</cp:lastModifiedBy>
  <cp:lastPrinted>2013-04-24T12:31:21Z</cp:lastPrinted>
  <dcterms:created xsi:type="dcterms:W3CDTF">2009-02-01T09:46:56Z</dcterms:created>
  <dcterms:modified xsi:type="dcterms:W3CDTF">2013-04-24T12:32:04Z</dcterms:modified>
  <cp:category/>
  <cp:version/>
  <cp:contentType/>
  <cp:contentStatus/>
</cp:coreProperties>
</file>